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ormato 2" sheetId="1" r:id="rId1"/>
  </sheets>
  <externalReferences>
    <externalReference r:id="rId4"/>
  </externalReferences>
  <definedNames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ENTE_PUBLICO_A">'[1]Info General'!$C$7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PERIODO_INFORME">'[1]Info General'!$C$14</definedName>
    <definedName name="ULTIMO_SALDO">'[1]Info General'!$F$20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<sst xmlns="http://schemas.openxmlformats.org/spreadsheetml/2006/main" count="43" uniqueCount="41">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</sst>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20" applyFont="1"/>
    <xf numFmtId="0" fontId="2" fillId="2" borderId="1" xfId="0" applyFont="1" applyFill="1" applyBorder="1" applyAlignment="1">
      <alignment horizontal="center" vertical="center" wrapText="1"/>
    </xf>
    <xf numFmtId="43" fontId="2" fillId="2" borderId="1" xfId="20" applyFont="1" applyFill="1" applyBorder="1" applyAlignment="1" applyProtection="1">
      <alignment horizontal="center" vertical="center" wrapText="1"/>
      <protection locked="0"/>
    </xf>
    <xf numFmtId="43" fontId="2" fillId="2" borderId="1" xfId="2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3" xfId="0" applyFont="1" applyFill="1" applyBorder="1"/>
    <xf numFmtId="43" fontId="3" fillId="0" borderId="3" xfId="20" applyFont="1" applyFill="1" applyBorder="1"/>
    <xf numFmtId="0" fontId="2" fillId="0" borderId="4" xfId="0" applyFont="1" applyFill="1" applyBorder="1" applyAlignment="1">
      <alignment horizontal="left" vertical="center" indent="3"/>
    </xf>
    <xf numFmtId="43" fontId="2" fillId="0" borderId="3" xfId="2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left" vertical="center" indent="5"/>
    </xf>
    <xf numFmtId="43" fontId="3" fillId="0" borderId="3" xfId="2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left" vertical="center" indent="7"/>
    </xf>
    <xf numFmtId="0" fontId="3" fillId="0" borderId="3" xfId="0" applyFont="1" applyFill="1" applyBorder="1" applyAlignment="1">
      <alignment vertical="center"/>
    </xf>
    <xf numFmtId="43" fontId="3" fillId="2" borderId="5" xfId="20" applyFont="1" applyFill="1" applyBorder="1"/>
    <xf numFmtId="0" fontId="3" fillId="0" borderId="3" xfId="0" applyFont="1" applyBorder="1" applyAlignment="1">
      <alignment vertical="center"/>
    </xf>
    <xf numFmtId="43" fontId="3" fillId="0" borderId="3" xfId="20" applyFont="1" applyBorder="1"/>
    <xf numFmtId="43" fontId="3" fillId="0" borderId="3" xfId="2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left" vertical="center" indent="5"/>
      <protection locked="0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3" fontId="3" fillId="0" borderId="6" xfId="20" applyFont="1" applyFill="1" applyBorder="1"/>
    <xf numFmtId="0" fontId="3" fillId="0" borderId="0" xfId="0" applyFont="1" applyAlignment="1">
      <alignment vertical="center"/>
    </xf>
    <xf numFmtId="43" fontId="3" fillId="0" borderId="0" xfId="20" applyFont="1"/>
    <xf numFmtId="43" fontId="3" fillId="0" borderId="0" xfId="20" applyFont="1" applyProtection="1">
      <protection locked="0"/>
    </xf>
    <xf numFmtId="0" fontId="5" fillId="0" borderId="6" xfId="0" applyFont="1" applyBorder="1"/>
    <xf numFmtId="43" fontId="3" fillId="0" borderId="6" xfId="20" applyFont="1" applyBorder="1"/>
    <xf numFmtId="0" fontId="6" fillId="0" borderId="0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/>
    </xf>
    <xf numFmtId="43" fontId="2" fillId="0" borderId="7" xfId="2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981075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962025" cy="3714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esktop\AUXILIAR%20CONTABLE\P&#193;GINA%20TRANSPARENCIA%20TESORER&#205;A\ARCHIVOS\2019\INFORMACI&#211;N%20DE%20PUBLICACI&#211;N%20TRIMESTRAL\3ER.%20TRIMESTRE%202019\Informaci&#243;nFinancieraLeon0319\0361_IDF_MLEO_000_19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SheetLayoutView="100" workbookViewId="0" topLeftCell="A1">
      <selection activeCell="A9" sqref="A9"/>
    </sheetView>
  </sheetViews>
  <sheetFormatPr defaultColWidth="11.421875" defaultRowHeight="15"/>
  <cols>
    <col min="1" max="1" width="72.28125" style="0" bestFit="1" customWidth="1"/>
    <col min="2" max="4" width="20.7109375" style="1" customWidth="1"/>
    <col min="5" max="5" width="27.7109375" style="1" customWidth="1"/>
    <col min="6" max="7" width="20.7109375" style="1" customWidth="1"/>
    <col min="8" max="8" width="31.28125" style="1" customWidth="1"/>
  </cols>
  <sheetData>
    <row r="1" spans="1:8" ht="15">
      <c r="A1" s="28" t="s">
        <v>0</v>
      </c>
      <c r="B1" s="28"/>
      <c r="C1" s="28"/>
      <c r="D1" s="28"/>
      <c r="E1" s="28"/>
      <c r="F1" s="28"/>
      <c r="G1" s="29"/>
      <c r="H1" s="29"/>
    </row>
    <row r="2" spans="1:8" ht="15">
      <c r="A2" s="30" t="str">
        <f>ENTE_PUBLICO_A</f>
        <v>ORGANISMO, Gobierno del Estado de Guanajuato (a)</v>
      </c>
      <c r="B2" s="31"/>
      <c r="C2" s="31"/>
      <c r="D2" s="31"/>
      <c r="E2" s="31"/>
      <c r="F2" s="31"/>
      <c r="G2" s="31"/>
      <c r="H2" s="32"/>
    </row>
    <row r="3" spans="1:8" ht="15">
      <c r="A3" s="33" t="s">
        <v>1</v>
      </c>
      <c r="B3" s="34"/>
      <c r="C3" s="34"/>
      <c r="D3" s="34"/>
      <c r="E3" s="34"/>
      <c r="F3" s="34"/>
      <c r="G3" s="34"/>
      <c r="H3" s="35"/>
    </row>
    <row r="4" spans="1:8" ht="15">
      <c r="A4" s="36" t="str">
        <f>PERIODO_INFORME</f>
        <v>Al 31 de diciembre de 2018 y al 30 de septiembre de 2019 (b)</v>
      </c>
      <c r="B4" s="37"/>
      <c r="C4" s="37"/>
      <c r="D4" s="37"/>
      <c r="E4" s="37"/>
      <c r="F4" s="37"/>
      <c r="G4" s="37"/>
      <c r="H4" s="38"/>
    </row>
    <row r="5" spans="1:8" ht="15">
      <c r="A5" s="39" t="s">
        <v>2</v>
      </c>
      <c r="B5" s="40"/>
      <c r="C5" s="40"/>
      <c r="D5" s="40"/>
      <c r="E5" s="40"/>
      <c r="F5" s="40"/>
      <c r="G5" s="40"/>
      <c r="H5" s="41"/>
    </row>
    <row r="6" spans="1:8" ht="20.4">
      <c r="A6" s="2" t="s">
        <v>3</v>
      </c>
      <c r="B6" s="3" t="str">
        <f>ULTIMO_SALDO</f>
        <v>Saldo al 31 de diciembre de 2018 (d)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spans="1:8" ht="15">
      <c r="A7" s="6"/>
      <c r="B7" s="7"/>
      <c r="C7" s="7"/>
      <c r="D7" s="7"/>
      <c r="E7" s="7"/>
      <c r="F7" s="7"/>
      <c r="G7" s="7"/>
      <c r="H7" s="7"/>
    </row>
    <row r="8" spans="1:8" ht="15">
      <c r="A8" s="8" t="s">
        <v>10</v>
      </c>
      <c r="B8" s="9">
        <f>B9+B13</f>
        <v>1204560763.62</v>
      </c>
      <c r="C8" s="9">
        <f aca="true" t="shared" si="0" ref="C8:H8">C9+C13</f>
        <v>0</v>
      </c>
      <c r="D8" s="9">
        <f t="shared" si="0"/>
        <v>53827580.85</v>
      </c>
      <c r="E8" s="9">
        <f t="shared" si="0"/>
        <v>0</v>
      </c>
      <c r="F8" s="9">
        <f t="shared" si="0"/>
        <v>1150733182.77</v>
      </c>
      <c r="G8" s="9">
        <f t="shared" si="0"/>
        <v>83421476.05</v>
      </c>
      <c r="H8" s="9">
        <f t="shared" si="0"/>
        <v>88947.18</v>
      </c>
    </row>
    <row r="9" spans="1:8" ht="15">
      <c r="A9" s="10" t="s">
        <v>11</v>
      </c>
      <c r="B9" s="11">
        <f>SUM(B10:B12)</f>
        <v>72173584.8</v>
      </c>
      <c r="C9" s="11">
        <f aca="true" t="shared" si="1" ref="C9:H9">SUM(C10:C12)</f>
        <v>0</v>
      </c>
      <c r="D9" s="11">
        <f t="shared" si="1"/>
        <v>53827580.85</v>
      </c>
      <c r="E9" s="11">
        <f t="shared" si="1"/>
        <v>0</v>
      </c>
      <c r="F9" s="11">
        <f t="shared" si="1"/>
        <v>18346003.949999996</v>
      </c>
      <c r="G9" s="11">
        <f t="shared" si="1"/>
        <v>83421476.05</v>
      </c>
      <c r="H9" s="11">
        <f t="shared" si="1"/>
        <v>88947.18</v>
      </c>
    </row>
    <row r="10" spans="1:8" ht="15">
      <c r="A10" s="12" t="s">
        <v>12</v>
      </c>
      <c r="B10" s="11">
        <v>72173584.8</v>
      </c>
      <c r="C10" s="11">
        <v>0</v>
      </c>
      <c r="D10" s="11">
        <v>53827580.85</v>
      </c>
      <c r="E10" s="11">
        <v>0</v>
      </c>
      <c r="F10" s="11">
        <v>18346003.949999996</v>
      </c>
      <c r="G10" s="11">
        <v>83421476.05</v>
      </c>
      <c r="H10" s="11">
        <v>88947.18</v>
      </c>
    </row>
    <row r="11" spans="1:8" ht="15">
      <c r="A11" s="12" t="s">
        <v>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5">
      <c r="A12" s="12" t="s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10" t="s">
        <v>15</v>
      </c>
      <c r="B13" s="11">
        <f>SUM(B14:B16)</f>
        <v>1132387178.82</v>
      </c>
      <c r="C13" s="11">
        <f aca="true" t="shared" si="2" ref="C13:H13">SUM(C14:C16)</f>
        <v>0</v>
      </c>
      <c r="D13" s="11">
        <f t="shared" si="2"/>
        <v>0</v>
      </c>
      <c r="E13" s="11">
        <f t="shared" si="2"/>
        <v>0</v>
      </c>
      <c r="F13" s="11">
        <f t="shared" si="2"/>
        <v>1132387178.82</v>
      </c>
      <c r="G13" s="11">
        <f t="shared" si="2"/>
        <v>0</v>
      </c>
      <c r="H13" s="11">
        <f t="shared" si="2"/>
        <v>0</v>
      </c>
    </row>
    <row r="14" spans="1:8" ht="15">
      <c r="A14" s="12" t="s">
        <v>16</v>
      </c>
      <c r="B14" s="11">
        <v>1132387178.82</v>
      </c>
      <c r="C14" s="11">
        <v>0</v>
      </c>
      <c r="D14" s="11">
        <v>0</v>
      </c>
      <c r="E14" s="11">
        <v>0</v>
      </c>
      <c r="F14" s="11">
        <v>1132387178.82</v>
      </c>
      <c r="G14" s="11">
        <v>0</v>
      </c>
      <c r="H14" s="11">
        <v>0</v>
      </c>
    </row>
    <row r="15" spans="1:8" ht="15">
      <c r="A15" s="12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15">
      <c r="A16" s="12" t="s">
        <v>18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15">
      <c r="A17" s="13"/>
      <c r="B17" s="7"/>
      <c r="C17" s="7"/>
      <c r="D17" s="7"/>
      <c r="E17" s="7"/>
      <c r="F17" s="7"/>
      <c r="G17" s="7"/>
      <c r="H17" s="7"/>
    </row>
    <row r="18" spans="1:8" ht="15">
      <c r="A18" s="8" t="s">
        <v>19</v>
      </c>
      <c r="B18" s="9">
        <v>244067921</v>
      </c>
      <c r="C18" s="14"/>
      <c r="D18" s="14"/>
      <c r="E18" s="14"/>
      <c r="F18" s="9">
        <v>244195833</v>
      </c>
      <c r="G18" s="14"/>
      <c r="H18" s="14"/>
    </row>
    <row r="19" spans="1:8" ht="15">
      <c r="A19" s="15"/>
      <c r="B19" s="16"/>
      <c r="C19" s="16"/>
      <c r="D19" s="16"/>
      <c r="E19" s="16"/>
      <c r="F19" s="16"/>
      <c r="G19" s="16"/>
      <c r="H19" s="16"/>
    </row>
    <row r="20" spans="1:8" ht="15">
      <c r="A20" s="8" t="s">
        <v>20</v>
      </c>
      <c r="B20" s="9">
        <f>B8+B18</f>
        <v>1448628684.62</v>
      </c>
      <c r="C20" s="9">
        <f aca="true" t="shared" si="3" ref="C20:H20">C8+C18</f>
        <v>0</v>
      </c>
      <c r="D20" s="9">
        <f t="shared" si="3"/>
        <v>53827580.85</v>
      </c>
      <c r="E20" s="9">
        <f t="shared" si="3"/>
        <v>0</v>
      </c>
      <c r="F20" s="9">
        <f t="shared" si="3"/>
        <v>1394929015.77</v>
      </c>
      <c r="G20" s="9">
        <f t="shared" si="3"/>
        <v>83421476.05</v>
      </c>
      <c r="H20" s="9">
        <f t="shared" si="3"/>
        <v>88947.18</v>
      </c>
    </row>
    <row r="21" spans="1:8" ht="15">
      <c r="A21" s="13"/>
      <c r="B21" s="17"/>
      <c r="C21" s="17"/>
      <c r="D21" s="17"/>
      <c r="E21" s="17"/>
      <c r="F21" s="17"/>
      <c r="G21" s="17"/>
      <c r="H21" s="17"/>
    </row>
    <row r="22" spans="1:8" ht="15">
      <c r="A22" s="8" t="s">
        <v>38</v>
      </c>
      <c r="B22" s="9">
        <f>SUM(B23:DEUDA_CONT_FIN_01)</f>
        <v>0</v>
      </c>
      <c r="C22" s="9">
        <f>SUM(C23:DEUDA_CONT_FIN_02)</f>
        <v>0</v>
      </c>
      <c r="D22" s="9">
        <f>SUM(D23:DEUDA_CONT_FIN_03)</f>
        <v>0</v>
      </c>
      <c r="E22" s="9">
        <f>SUM(E23:DEUDA_CONT_FIN_04)</f>
        <v>0</v>
      </c>
      <c r="F22" s="9">
        <f>SUM(F23:DEUDA_CONT_FIN_05)</f>
        <v>0</v>
      </c>
      <c r="G22" s="9">
        <f>SUM(G23:DEUDA_CONT_FIN_06)</f>
        <v>0</v>
      </c>
      <c r="H22" s="9">
        <f>SUM(H23:DEUDA_CONT_FIN_07)</f>
        <v>0</v>
      </c>
    </row>
    <row r="23" spans="1:8" ht="15">
      <c r="A23" s="18" t="s">
        <v>21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5">
      <c r="A24" s="18" t="s">
        <v>22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15">
      <c r="A25" s="18" t="s">
        <v>23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15">
      <c r="A26" s="19" t="s">
        <v>24</v>
      </c>
      <c r="B26" s="17"/>
      <c r="C26" s="17"/>
      <c r="D26" s="17"/>
      <c r="E26" s="17"/>
      <c r="F26" s="17"/>
      <c r="G26" s="17"/>
      <c r="H26" s="17"/>
    </row>
    <row r="27" spans="1:8" ht="15">
      <c r="A27" s="8" t="s">
        <v>39</v>
      </c>
      <c r="B27" s="9">
        <f>SUM(B28:VALOR_INS_BCC_FIN_01)</f>
        <v>0</v>
      </c>
      <c r="C27" s="9">
        <f>SUM(C28:VALOR_INS_BCC_FIN_02)</f>
        <v>0</v>
      </c>
      <c r="D27" s="9">
        <f>SUM(D28:VALOR_INS_BCC_FIN_03)</f>
        <v>0</v>
      </c>
      <c r="E27" s="9">
        <f>SUM(E28:VALOR_INS_BCC_FIN_04)</f>
        <v>0</v>
      </c>
      <c r="F27" s="9">
        <f>SUM(F28:VALOR_INS_BCC_FIN_05)</f>
        <v>0</v>
      </c>
      <c r="G27" s="9">
        <f>SUM(G28:VALOR_INS_BCC_FIN_06)</f>
        <v>0</v>
      </c>
      <c r="H27" s="9">
        <f>SUM(H28:VALOR_INS_BCC_FIN_07)</f>
        <v>0</v>
      </c>
    </row>
    <row r="28" spans="1:8" ht="15">
      <c r="A28" s="18" t="s">
        <v>25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15">
      <c r="A29" s="18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15">
      <c r="A30" s="18" t="s">
        <v>27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ht="15">
      <c r="A31" s="20" t="s">
        <v>24</v>
      </c>
      <c r="B31" s="21"/>
      <c r="C31" s="21"/>
      <c r="D31" s="21"/>
      <c r="E31" s="21"/>
      <c r="F31" s="21"/>
      <c r="G31" s="21"/>
      <c r="H31" s="21"/>
    </row>
    <row r="32" spans="1:8" ht="15">
      <c r="A32" s="22"/>
      <c r="B32" s="23"/>
      <c r="C32" s="23"/>
      <c r="D32" s="23"/>
      <c r="E32" s="23"/>
      <c r="F32" s="23"/>
      <c r="G32" s="23"/>
      <c r="H32" s="23"/>
    </row>
    <row r="33" spans="1:8" ht="15">
      <c r="A33" s="27" t="s">
        <v>40</v>
      </c>
      <c r="B33" s="27"/>
      <c r="C33" s="27"/>
      <c r="D33" s="27"/>
      <c r="E33" s="27"/>
      <c r="F33" s="27"/>
      <c r="G33" s="27"/>
      <c r="H33" s="27"/>
    </row>
    <row r="34" spans="1:8" ht="15">
      <c r="A34" s="27"/>
      <c r="B34" s="27"/>
      <c r="C34" s="27"/>
      <c r="D34" s="27"/>
      <c r="E34" s="27"/>
      <c r="F34" s="27"/>
      <c r="G34" s="27"/>
      <c r="H34" s="27"/>
    </row>
    <row r="35" spans="1:8" ht="15">
      <c r="A35" s="27"/>
      <c r="B35" s="27"/>
      <c r="C35" s="27"/>
      <c r="D35" s="27"/>
      <c r="E35" s="27"/>
      <c r="F35" s="27"/>
      <c r="G35" s="27"/>
      <c r="H35" s="27"/>
    </row>
    <row r="36" spans="1:8" ht="15">
      <c r="A36" s="27"/>
      <c r="B36" s="27"/>
      <c r="C36" s="27"/>
      <c r="D36" s="27"/>
      <c r="E36" s="27"/>
      <c r="F36" s="27"/>
      <c r="G36" s="27"/>
      <c r="H36" s="27"/>
    </row>
    <row r="37" spans="1:8" ht="15">
      <c r="A37" s="27"/>
      <c r="B37" s="27"/>
      <c r="C37" s="27"/>
      <c r="D37" s="27"/>
      <c r="E37" s="27"/>
      <c r="F37" s="27"/>
      <c r="G37" s="27"/>
      <c r="H37" s="27"/>
    </row>
    <row r="38" spans="1:8" ht="15">
      <c r="A38" s="22"/>
      <c r="B38" s="23"/>
      <c r="C38" s="23"/>
      <c r="D38" s="23"/>
      <c r="E38" s="23"/>
      <c r="F38" s="23"/>
      <c r="G38" s="23"/>
      <c r="H38" s="23"/>
    </row>
    <row r="39" spans="1:8" ht="20.4">
      <c r="A39" s="2" t="s">
        <v>28</v>
      </c>
      <c r="B39" s="4" t="s">
        <v>29</v>
      </c>
      <c r="C39" s="4" t="s">
        <v>30</v>
      </c>
      <c r="D39" s="4" t="s">
        <v>31</v>
      </c>
      <c r="E39" s="4" t="s">
        <v>32</v>
      </c>
      <c r="F39" s="5" t="s">
        <v>33</v>
      </c>
      <c r="G39" s="23"/>
      <c r="H39" s="23"/>
    </row>
    <row r="40" spans="1:8" ht="15">
      <c r="A40" s="15"/>
      <c r="B40" s="16"/>
      <c r="C40" s="16"/>
      <c r="D40" s="16"/>
      <c r="E40" s="16"/>
      <c r="F40" s="16"/>
      <c r="G40" s="23"/>
      <c r="H40" s="23"/>
    </row>
    <row r="41" spans="1:8" ht="15">
      <c r="A41" s="8" t="s">
        <v>34</v>
      </c>
      <c r="B41" s="9">
        <f>SUM(B42:OB_CORTO_PLAZO_FIN_01)</f>
        <v>0</v>
      </c>
      <c r="C41" s="9">
        <f>SUM(C42:OB_CORTO_PLAZO_FIN_02)</f>
        <v>0</v>
      </c>
      <c r="D41" s="9">
        <f>SUM(D42:OB_CORTO_PLAZO_FIN_03)</f>
        <v>0</v>
      </c>
      <c r="E41" s="9">
        <f>SUM(E42:OB_CORTO_PLAZO_FIN_04)</f>
        <v>0</v>
      </c>
      <c r="F41" s="9">
        <f>SUM(F42:OB_CORTO_PLAZO_FIN_05)</f>
        <v>0</v>
      </c>
      <c r="G41" s="23"/>
      <c r="H41" s="23"/>
    </row>
    <row r="42" spans="1:8" ht="15">
      <c r="A42" s="18" t="s">
        <v>35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24"/>
      <c r="H42" s="24"/>
    </row>
    <row r="43" spans="1:8" ht="15">
      <c r="A43" s="18" t="s">
        <v>36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24"/>
      <c r="H43" s="24"/>
    </row>
    <row r="44" spans="1:8" ht="15">
      <c r="A44" s="18" t="s">
        <v>37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24"/>
      <c r="H44" s="24"/>
    </row>
    <row r="45" spans="1:8" ht="15">
      <c r="A45" s="25" t="s">
        <v>24</v>
      </c>
      <c r="B45" s="26"/>
      <c r="C45" s="26"/>
      <c r="D45" s="26"/>
      <c r="E45" s="26"/>
      <c r="F45" s="26"/>
      <c r="G45" s="23"/>
      <c r="H45" s="2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" right="0.7" top="0.75" bottom="0.75" header="0.3" footer="0.3"/>
  <pageSetup horizontalDpi="600" verticalDpi="600" orientation="portrait" scale="36" r:id="rId2"/>
  <ignoredErrors>
    <ignoredError sqref="B8:H31 B41:F45 B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2019-10-30T16:26:40Z</dcterms:created>
  <dcterms:modified xsi:type="dcterms:W3CDTF">2019-10-30T16:58:50Z</dcterms:modified>
  <cp:category/>
  <cp:version/>
  <cp:contentType/>
  <cp:contentStatus/>
</cp:coreProperties>
</file>